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<sst xmlns="http://schemas.openxmlformats.org/spreadsheetml/2006/main" count="113" uniqueCount="33">
  <si>
    <t>University of Ulster</t>
  </si>
  <si>
    <t>Institution</t>
  </si>
  <si>
    <t>Sponsoring Faculty</t>
  </si>
  <si>
    <t>Academic Year</t>
  </si>
  <si>
    <t>2004/2005</t>
  </si>
  <si>
    <t>Course Title</t>
  </si>
  <si>
    <t>Course Code</t>
  </si>
  <si>
    <t>Name</t>
  </si>
  <si>
    <t>CW</t>
  </si>
  <si>
    <t>TOT</t>
  </si>
  <si>
    <t>RPT</t>
  </si>
  <si>
    <t>E123UX</t>
  </si>
  <si>
    <t>Avg</t>
  </si>
  <si>
    <t>COM123X1</t>
  </si>
  <si>
    <t>COM124X1</t>
  </si>
  <si>
    <t>COM125X1</t>
  </si>
  <si>
    <t>COM126X2</t>
  </si>
  <si>
    <t>COM127X2</t>
  </si>
  <si>
    <t>COM128X2</t>
  </si>
  <si>
    <t>Brown, ABC Mr</t>
  </si>
  <si>
    <t>A Faculty</t>
  </si>
  <si>
    <t>An Institute of Further and Higher Education</t>
  </si>
  <si>
    <t>Resit COM123X1 SE, First sit COM126X2 CW+SE</t>
  </si>
  <si>
    <t>Average</t>
  </si>
  <si>
    <t>Std Dev</t>
  </si>
  <si>
    <t>FdSc A Subject</t>
  </si>
  <si>
    <t>A22</t>
  </si>
  <si>
    <t>FDSC</t>
  </si>
  <si>
    <t>EX</t>
  </si>
  <si>
    <t>COM129X2</t>
  </si>
  <si>
    <t>COM130X2</t>
  </si>
  <si>
    <t>Resit COM123X1 EX, First sit COM126X2 CW+EX</t>
  </si>
  <si>
    <t>Year Group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</si>
</sst>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4.57421875" style="2" customWidth="1"/>
    <col min="3" max="26" width="4.7109375" style="2" customWidth="1"/>
    <col min="27" max="27" width="5.28125" style="2" customWidth="1"/>
  </cols>
  <sheetData>
    <row r="1" spans="1:27" ht="26.25">
      <c r="A1" s="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2.75">
      <c r="A2" s="3"/>
      <c r="B2" s="4" t="s">
        <v>2</v>
      </c>
      <c r="C2" s="5"/>
      <c r="D2" s="5"/>
      <c r="E2" s="5"/>
      <c r="F2" s="5"/>
      <c r="G2" s="6" t="s">
        <v>20</v>
      </c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>
      <c r="A3" s="6"/>
      <c r="B3" s="4" t="s">
        <v>1</v>
      </c>
      <c r="C3" s="5"/>
      <c r="D3" s="5"/>
      <c r="E3" s="5"/>
      <c r="F3" s="5"/>
      <c r="G3" s="6" t="s">
        <v>21</v>
      </c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6"/>
      <c r="B4" s="4" t="s">
        <v>3</v>
      </c>
      <c r="C4" s="5"/>
      <c r="D4" s="5"/>
      <c r="E4" s="5"/>
      <c r="F4" s="5"/>
      <c r="G4" s="6" t="s">
        <v>4</v>
      </c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2.75">
      <c r="A5" s="6"/>
      <c r="B5" s="4" t="s">
        <v>6</v>
      </c>
      <c r="C5" s="5"/>
      <c r="D5" s="5"/>
      <c r="E5" s="5"/>
      <c r="F5" s="5"/>
      <c r="G5" s="6" t="s">
        <v>11</v>
      </c>
      <c r="H5" s="6"/>
      <c r="I5" s="5"/>
      <c r="J5" s="47" t="s">
        <v>32</v>
      </c>
      <c r="M5" s="2">
        <v>1</v>
      </c>
      <c r="N5" s="6"/>
      <c r="O5" s="4" t="s">
        <v>5</v>
      </c>
      <c r="P5" s="6"/>
      <c r="Q5" s="6"/>
      <c r="R5" s="6" t="s">
        <v>25</v>
      </c>
      <c r="U5" s="6"/>
      <c r="V5" s="6"/>
      <c r="W5" s="6"/>
      <c r="X5" s="6"/>
      <c r="Y5" s="6"/>
      <c r="Z5" s="6"/>
      <c r="AA5" s="6"/>
    </row>
    <row r="6" spans="1:27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7"/>
      <c r="B7" s="8"/>
      <c r="C7" s="48" t="s">
        <v>13</v>
      </c>
      <c r="D7" s="49"/>
      <c r="E7" s="50"/>
      <c r="F7" s="48" t="s">
        <v>14</v>
      </c>
      <c r="G7" s="49"/>
      <c r="H7" s="50"/>
      <c r="I7" s="48" t="s">
        <v>15</v>
      </c>
      <c r="J7" s="49"/>
      <c r="K7" s="50"/>
      <c r="L7" s="48" t="s">
        <v>16</v>
      </c>
      <c r="M7" s="49"/>
      <c r="N7" s="50"/>
      <c r="O7" s="48" t="s">
        <v>17</v>
      </c>
      <c r="P7" s="49"/>
      <c r="Q7" s="50"/>
      <c r="R7" s="48" t="s">
        <v>18</v>
      </c>
      <c r="S7" s="49"/>
      <c r="T7" s="50"/>
      <c r="U7" s="48" t="s">
        <v>29</v>
      </c>
      <c r="V7" s="49"/>
      <c r="W7" s="50"/>
      <c r="X7" s="48" t="s">
        <v>30</v>
      </c>
      <c r="Y7" s="49"/>
      <c r="Z7" s="51"/>
      <c r="AA7" s="24"/>
    </row>
    <row r="8" spans="1:27" ht="12.75">
      <c r="A8" s="9"/>
      <c r="B8" s="10"/>
      <c r="C8" s="11">
        <v>0.4</v>
      </c>
      <c r="D8" s="12">
        <f>1-C8</f>
        <v>0.6</v>
      </c>
      <c r="E8" s="13">
        <v>20</v>
      </c>
      <c r="F8" s="11">
        <v>0.4</v>
      </c>
      <c r="G8" s="12">
        <f>1-F8</f>
        <v>0.6</v>
      </c>
      <c r="H8" s="13">
        <v>20</v>
      </c>
      <c r="I8" s="11">
        <v>0.2</v>
      </c>
      <c r="J8" s="12">
        <f>1-I8</f>
        <v>0.8</v>
      </c>
      <c r="K8" s="13">
        <v>20</v>
      </c>
      <c r="L8" s="11">
        <v>0.2</v>
      </c>
      <c r="M8" s="12">
        <f>1-L8</f>
        <v>0.8</v>
      </c>
      <c r="N8" s="13">
        <v>20</v>
      </c>
      <c r="O8" s="11">
        <v>0.25</v>
      </c>
      <c r="P8" s="12">
        <f>1-O8</f>
        <v>0.75</v>
      </c>
      <c r="Q8" s="13">
        <v>10</v>
      </c>
      <c r="R8" s="11">
        <v>0.4</v>
      </c>
      <c r="S8" s="12">
        <f>1-R8</f>
        <v>0.6</v>
      </c>
      <c r="T8" s="13">
        <v>10</v>
      </c>
      <c r="U8" s="11">
        <v>0.4</v>
      </c>
      <c r="V8" s="12">
        <f>1-U8</f>
        <v>0.6</v>
      </c>
      <c r="W8" s="13">
        <v>10</v>
      </c>
      <c r="X8" s="11">
        <v>0.4</v>
      </c>
      <c r="Y8" s="12">
        <f>1-X8</f>
        <v>0.6</v>
      </c>
      <c r="Z8" s="25">
        <v>10</v>
      </c>
      <c r="AA8" s="25"/>
    </row>
    <row r="9" spans="1:27" ht="13.5" thickBot="1">
      <c r="A9" s="29" t="s">
        <v>7</v>
      </c>
      <c r="B9" s="30" t="s">
        <v>10</v>
      </c>
      <c r="C9" s="31" t="s">
        <v>8</v>
      </c>
      <c r="D9" s="32" t="s">
        <v>28</v>
      </c>
      <c r="E9" s="33" t="s">
        <v>9</v>
      </c>
      <c r="F9" s="31" t="s">
        <v>8</v>
      </c>
      <c r="G9" s="32" t="s">
        <v>28</v>
      </c>
      <c r="H9" s="33" t="s">
        <v>9</v>
      </c>
      <c r="I9" s="31" t="s">
        <v>8</v>
      </c>
      <c r="J9" s="32" t="s">
        <v>28</v>
      </c>
      <c r="K9" s="33" t="s">
        <v>9</v>
      </c>
      <c r="L9" s="31" t="s">
        <v>8</v>
      </c>
      <c r="M9" s="32" t="s">
        <v>28</v>
      </c>
      <c r="N9" s="33" t="s">
        <v>9</v>
      </c>
      <c r="O9" s="31" t="s">
        <v>8</v>
      </c>
      <c r="P9" s="32" t="s">
        <v>28</v>
      </c>
      <c r="Q9" s="33" t="s">
        <v>9</v>
      </c>
      <c r="R9" s="31" t="s">
        <v>8</v>
      </c>
      <c r="S9" s="32" t="s">
        <v>28</v>
      </c>
      <c r="T9" s="33" t="s">
        <v>9</v>
      </c>
      <c r="U9" s="31" t="s">
        <v>8</v>
      </c>
      <c r="V9" s="32" t="s">
        <v>28</v>
      </c>
      <c r="W9" s="33" t="s">
        <v>9</v>
      </c>
      <c r="X9" s="31" t="s">
        <v>8</v>
      </c>
      <c r="Y9" s="32" t="s">
        <v>28</v>
      </c>
      <c r="Z9" s="28" t="s">
        <v>9</v>
      </c>
      <c r="AA9" s="28" t="s">
        <v>12</v>
      </c>
    </row>
    <row r="10" spans="1:27" ht="12.75">
      <c r="A10" s="9" t="s">
        <v>19</v>
      </c>
      <c r="B10" s="18" t="s">
        <v>26</v>
      </c>
      <c r="C10" s="11">
        <v>55</v>
      </c>
      <c r="D10" s="12">
        <v>30</v>
      </c>
      <c r="E10" s="13">
        <f>ROUND(C$8*C10+D$8*D10,0)</f>
        <v>40</v>
      </c>
      <c r="F10" s="11">
        <v>50</v>
      </c>
      <c r="G10" s="12">
        <v>45</v>
      </c>
      <c r="H10" s="13">
        <f>ROUND(F$8*F10+G$8*G10,0)</f>
        <v>47</v>
      </c>
      <c r="I10" s="11">
        <v>40</v>
      </c>
      <c r="J10" s="12">
        <v>40</v>
      </c>
      <c r="K10" s="13">
        <f>ROUND(I$8*I10+J$8*J10,0)</f>
        <v>40</v>
      </c>
      <c r="L10" s="11">
        <v>15</v>
      </c>
      <c r="M10" s="12">
        <v>25</v>
      </c>
      <c r="N10" s="13">
        <f>ROUND(L$8*L10+M$8*M10,0)</f>
        <v>23</v>
      </c>
      <c r="O10" s="11">
        <v>50</v>
      </c>
      <c r="P10" s="12">
        <v>45</v>
      </c>
      <c r="Q10" s="13">
        <f>ROUND(O$8*O10+P$8*P10,0)</f>
        <v>46</v>
      </c>
      <c r="R10" s="11">
        <v>48</v>
      </c>
      <c r="S10" s="12">
        <v>40</v>
      </c>
      <c r="T10" s="13">
        <f>ROUND(R$8*R10+S$8*S10,0)</f>
        <v>43</v>
      </c>
      <c r="U10" s="11">
        <v>48</v>
      </c>
      <c r="V10" s="12">
        <v>40</v>
      </c>
      <c r="W10" s="13">
        <f>ROUND(U$8*U10+V$8*V10,0)</f>
        <v>43</v>
      </c>
      <c r="X10" s="11">
        <v>48</v>
      </c>
      <c r="Y10" s="12">
        <v>40</v>
      </c>
      <c r="Z10" s="25">
        <f>ROUND(X$8*X10+Y$8*Y10,0)</f>
        <v>43</v>
      </c>
      <c r="AA10" s="25">
        <f>ROUND((E10*$E$8+H10*$H$8+K10*$K$8+N10*$N$8+Q10*$Q$8+T10*$T$8+W10*$W$8+Z10*$Z$8)/120,2)</f>
        <v>39.58</v>
      </c>
    </row>
    <row r="11" spans="1:27" ht="12.75">
      <c r="A11" s="19">
        <v>12345604</v>
      </c>
      <c r="B11" s="18"/>
      <c r="C11" s="20" t="s">
        <v>31</v>
      </c>
      <c r="D11" s="12"/>
      <c r="E11" s="13"/>
      <c r="F11" s="11"/>
      <c r="G11" s="12"/>
      <c r="H11" s="13"/>
      <c r="I11" s="11"/>
      <c r="J11" s="12"/>
      <c r="K11" s="13"/>
      <c r="L11" s="11"/>
      <c r="M11" s="12"/>
      <c r="N11" s="13"/>
      <c r="O11" s="11"/>
      <c r="P11" s="12"/>
      <c r="Q11" s="13"/>
      <c r="R11" s="11"/>
      <c r="S11" s="12"/>
      <c r="T11" s="13"/>
      <c r="U11" s="11"/>
      <c r="V11" s="12"/>
      <c r="W11" s="13"/>
      <c r="X11" s="11"/>
      <c r="Y11" s="12"/>
      <c r="Z11" s="25"/>
      <c r="AA11" s="25"/>
    </row>
    <row r="12" spans="1:27" ht="12.75">
      <c r="A12" s="9" t="s">
        <v>27</v>
      </c>
      <c r="B12" s="18"/>
      <c r="C12" s="20"/>
      <c r="D12" s="12"/>
      <c r="E12" s="13"/>
      <c r="F12" s="11"/>
      <c r="G12" s="12"/>
      <c r="H12" s="13"/>
      <c r="I12" s="11"/>
      <c r="J12" s="12"/>
      <c r="K12" s="13"/>
      <c r="L12" s="11"/>
      <c r="M12" s="12"/>
      <c r="N12" s="13"/>
      <c r="O12" s="11"/>
      <c r="P12" s="12"/>
      <c r="Q12" s="13"/>
      <c r="R12" s="11"/>
      <c r="S12" s="12"/>
      <c r="T12" s="13"/>
      <c r="U12" s="11"/>
      <c r="V12" s="12"/>
      <c r="W12" s="13"/>
      <c r="X12" s="11"/>
      <c r="Y12" s="12"/>
      <c r="Z12" s="25"/>
      <c r="AA12" s="25"/>
    </row>
    <row r="13" spans="1:27" ht="12.75">
      <c r="A13" s="34" t="s">
        <v>19</v>
      </c>
      <c r="B13" s="35" t="s">
        <v>26</v>
      </c>
      <c r="C13" s="36">
        <v>85</v>
      </c>
      <c r="D13" s="37">
        <v>30</v>
      </c>
      <c r="E13" s="38">
        <f>ROUND(C$8*C13+D$8*D13,0)</f>
        <v>52</v>
      </c>
      <c r="F13" s="36">
        <v>50</v>
      </c>
      <c r="G13" s="37">
        <v>45</v>
      </c>
      <c r="H13" s="38">
        <f>ROUND(F$8*F13+G$8*G13,0)</f>
        <v>47</v>
      </c>
      <c r="I13" s="36">
        <v>40</v>
      </c>
      <c r="J13" s="37">
        <v>40</v>
      </c>
      <c r="K13" s="38">
        <f>ROUND(I$8*I13+J$8*J13,0)</f>
        <v>40</v>
      </c>
      <c r="L13" s="36">
        <v>15</v>
      </c>
      <c r="M13" s="37">
        <v>25</v>
      </c>
      <c r="N13" s="38">
        <f>ROUND(L$8*L13+M$8*M13,0)</f>
        <v>23</v>
      </c>
      <c r="O13" s="36">
        <v>50</v>
      </c>
      <c r="P13" s="37">
        <v>45</v>
      </c>
      <c r="Q13" s="38">
        <f>ROUND(O$8*O13+P$8*P13,0)</f>
        <v>46</v>
      </c>
      <c r="R13" s="36">
        <v>48</v>
      </c>
      <c r="S13" s="37">
        <v>40</v>
      </c>
      <c r="T13" s="38">
        <f>ROUND(R$8*R13+S$8*S13,0)</f>
        <v>43</v>
      </c>
      <c r="U13" s="36">
        <v>48</v>
      </c>
      <c r="V13" s="37">
        <v>40</v>
      </c>
      <c r="W13" s="38">
        <f>ROUND(U$8*U13+V$8*V13,0)</f>
        <v>43</v>
      </c>
      <c r="X13" s="36">
        <v>48</v>
      </c>
      <c r="Y13" s="37">
        <v>40</v>
      </c>
      <c r="Z13" s="39">
        <f>ROUND(X$8*X13+Y$8*Y13,0)</f>
        <v>43</v>
      </c>
      <c r="AA13" s="39">
        <f>ROUND((E13*$E$8+H13*$H$8+K13*$K$8+N13*$N$8+Q13*$Q$8+T13*$T$8+W13*$W$8+Z13*$Z$8)/120,2)</f>
        <v>41.58</v>
      </c>
    </row>
    <row r="14" spans="1:27" ht="12.75">
      <c r="A14" s="19">
        <v>12345604</v>
      </c>
      <c r="B14" s="18"/>
      <c r="C14" s="20" t="s">
        <v>31</v>
      </c>
      <c r="D14" s="12"/>
      <c r="E14" s="13"/>
      <c r="F14" s="11"/>
      <c r="G14" s="12"/>
      <c r="H14" s="13"/>
      <c r="I14" s="11"/>
      <c r="J14" s="12"/>
      <c r="K14" s="13"/>
      <c r="L14" s="11"/>
      <c r="M14" s="12"/>
      <c r="N14" s="13"/>
      <c r="O14" s="11"/>
      <c r="P14" s="12"/>
      <c r="Q14" s="13"/>
      <c r="R14" s="11"/>
      <c r="S14" s="12"/>
      <c r="T14" s="13"/>
      <c r="U14" s="11"/>
      <c r="V14" s="12"/>
      <c r="W14" s="13"/>
      <c r="X14" s="11"/>
      <c r="Y14" s="12"/>
      <c r="Z14" s="25"/>
      <c r="AA14" s="25"/>
    </row>
    <row r="15" spans="1:27" ht="12.75">
      <c r="A15" s="40" t="s">
        <v>27</v>
      </c>
      <c r="B15" s="41"/>
      <c r="C15" s="42"/>
      <c r="D15" s="43"/>
      <c r="E15" s="44"/>
      <c r="F15" s="45"/>
      <c r="G15" s="43"/>
      <c r="H15" s="44"/>
      <c r="I15" s="45"/>
      <c r="J15" s="43"/>
      <c r="K15" s="44"/>
      <c r="L15" s="45"/>
      <c r="M15" s="43"/>
      <c r="N15" s="44"/>
      <c r="O15" s="45"/>
      <c r="P15" s="43"/>
      <c r="Q15" s="44"/>
      <c r="R15" s="45"/>
      <c r="S15" s="43"/>
      <c r="T15" s="44"/>
      <c r="U15" s="45"/>
      <c r="V15" s="43"/>
      <c r="W15" s="44"/>
      <c r="X15" s="45"/>
      <c r="Y15" s="43"/>
      <c r="Z15" s="46"/>
      <c r="AA15" s="46"/>
    </row>
    <row r="16" spans="1:27" ht="12.75">
      <c r="A16" s="34" t="s">
        <v>19</v>
      </c>
      <c r="B16" s="35" t="s">
        <v>26</v>
      </c>
      <c r="C16" s="36">
        <v>85</v>
      </c>
      <c r="D16" s="37">
        <v>30</v>
      </c>
      <c r="E16" s="38">
        <f>ROUND(C$8*C16+D$8*D16,0)</f>
        <v>52</v>
      </c>
      <c r="F16" s="36">
        <v>50</v>
      </c>
      <c r="G16" s="37">
        <v>45</v>
      </c>
      <c r="H16" s="38">
        <f>ROUND(F$8*F16+G$8*G16,0)</f>
        <v>47</v>
      </c>
      <c r="I16" s="36">
        <v>40</v>
      </c>
      <c r="J16" s="37">
        <v>40</v>
      </c>
      <c r="K16" s="38">
        <f>ROUND(I$8*I16+J$8*J16,0)</f>
        <v>40</v>
      </c>
      <c r="L16" s="36">
        <v>15</v>
      </c>
      <c r="M16" s="37">
        <v>25</v>
      </c>
      <c r="N16" s="38">
        <f>ROUND(L$8*L16+M$8*M16,0)</f>
        <v>23</v>
      </c>
      <c r="O16" s="36">
        <v>50</v>
      </c>
      <c r="P16" s="37">
        <v>45</v>
      </c>
      <c r="Q16" s="38">
        <f>ROUND(O$8*O16+P$8*P16,0)</f>
        <v>46</v>
      </c>
      <c r="R16" s="36">
        <v>48</v>
      </c>
      <c r="S16" s="37">
        <v>40</v>
      </c>
      <c r="T16" s="38">
        <f>ROUND(R$8*R16+S$8*S16,0)</f>
        <v>43</v>
      </c>
      <c r="U16" s="36">
        <v>48</v>
      </c>
      <c r="V16" s="37">
        <v>40</v>
      </c>
      <c r="W16" s="38">
        <f>ROUND(U$8*U16+V$8*V16,0)</f>
        <v>43</v>
      </c>
      <c r="X16" s="36">
        <v>48</v>
      </c>
      <c r="Y16" s="37">
        <v>40</v>
      </c>
      <c r="Z16" s="39">
        <f>ROUND(X$8*X16+Y$8*Y16,0)</f>
        <v>43</v>
      </c>
      <c r="AA16" s="39">
        <f>ROUND((E16*$E$8+H16*$H$8+K16*$K$8+N16*$N$8+Q16*$Q$8+T16*$T$8+W16*$W$8+Z16*$Z$8)/120,2)</f>
        <v>41.58</v>
      </c>
    </row>
    <row r="17" spans="1:27" ht="12.75">
      <c r="A17" s="19">
        <v>12345604</v>
      </c>
      <c r="B17" s="18"/>
      <c r="C17" s="20" t="s">
        <v>31</v>
      </c>
      <c r="D17" s="12"/>
      <c r="E17" s="13"/>
      <c r="F17" s="11"/>
      <c r="G17" s="12"/>
      <c r="H17" s="13"/>
      <c r="I17" s="11"/>
      <c r="J17" s="12"/>
      <c r="K17" s="13"/>
      <c r="L17" s="11"/>
      <c r="M17" s="12"/>
      <c r="N17" s="13"/>
      <c r="O17" s="11"/>
      <c r="P17" s="12"/>
      <c r="Q17" s="13"/>
      <c r="R17" s="11"/>
      <c r="S17" s="12"/>
      <c r="T17" s="13"/>
      <c r="U17" s="11"/>
      <c r="V17" s="12"/>
      <c r="W17" s="13"/>
      <c r="X17" s="11"/>
      <c r="Y17" s="12"/>
      <c r="Z17" s="25"/>
      <c r="AA17" s="25"/>
    </row>
    <row r="18" spans="1:27" ht="12.75">
      <c r="A18" s="40" t="s">
        <v>27</v>
      </c>
      <c r="B18" s="41"/>
      <c r="C18" s="42"/>
      <c r="D18" s="43"/>
      <c r="E18" s="44"/>
      <c r="F18" s="45"/>
      <c r="G18" s="43"/>
      <c r="H18" s="44"/>
      <c r="I18" s="45"/>
      <c r="J18" s="43"/>
      <c r="K18" s="44"/>
      <c r="L18" s="45"/>
      <c r="M18" s="43"/>
      <c r="N18" s="44"/>
      <c r="O18" s="45"/>
      <c r="P18" s="43"/>
      <c r="Q18" s="44"/>
      <c r="R18" s="45"/>
      <c r="S18" s="43"/>
      <c r="T18" s="44"/>
      <c r="U18" s="45"/>
      <c r="V18" s="43"/>
      <c r="W18" s="44"/>
      <c r="X18" s="45"/>
      <c r="Y18" s="43"/>
      <c r="Z18" s="46"/>
      <c r="AA18" s="46"/>
    </row>
    <row r="19" spans="1:27" ht="12.75">
      <c r="A19" s="9" t="s">
        <v>19</v>
      </c>
      <c r="B19" s="18" t="s">
        <v>26</v>
      </c>
      <c r="C19" s="11">
        <v>75</v>
      </c>
      <c r="D19" s="12">
        <v>30</v>
      </c>
      <c r="E19" s="13">
        <f>ROUND(C$8*C19+D$8*D19,0)</f>
        <v>48</v>
      </c>
      <c r="F19" s="11">
        <v>50</v>
      </c>
      <c r="G19" s="12">
        <v>45</v>
      </c>
      <c r="H19" s="13">
        <f>ROUND(F$8*F19+G$8*G19,0)</f>
        <v>47</v>
      </c>
      <c r="I19" s="11">
        <v>40</v>
      </c>
      <c r="J19" s="12">
        <v>40</v>
      </c>
      <c r="K19" s="13">
        <f>ROUND(I$8*I19+J$8*J19,0)</f>
        <v>40</v>
      </c>
      <c r="L19" s="11">
        <v>15</v>
      </c>
      <c r="M19" s="12">
        <v>25</v>
      </c>
      <c r="N19" s="13">
        <f>ROUND(L$8*L19+M$8*M19,0)</f>
        <v>23</v>
      </c>
      <c r="O19" s="11">
        <v>50</v>
      </c>
      <c r="P19" s="12">
        <v>45</v>
      </c>
      <c r="Q19" s="13">
        <f>ROUND(O$8*O19+P$8*P19,0)</f>
        <v>46</v>
      </c>
      <c r="R19" s="11">
        <v>48</v>
      </c>
      <c r="S19" s="12">
        <v>40</v>
      </c>
      <c r="T19" s="13">
        <f>ROUND(R$8*R19+S$8*S19,0)</f>
        <v>43</v>
      </c>
      <c r="U19" s="11">
        <v>48</v>
      </c>
      <c r="V19" s="12">
        <v>40</v>
      </c>
      <c r="W19" s="13">
        <f>ROUND(U$8*U19+V$8*V19,0)</f>
        <v>43</v>
      </c>
      <c r="X19" s="11">
        <v>48</v>
      </c>
      <c r="Y19" s="12">
        <v>40</v>
      </c>
      <c r="Z19" s="25">
        <f>ROUND(X$8*X19+Y$8*Y19,0)</f>
        <v>43</v>
      </c>
      <c r="AA19" s="25">
        <f>ROUND((E19*$E$8+H19*$H$8+K19*$K$8+N19*$N$8+Q19*$Q$8+T19*$T$8+W19*$W$8+Z19*$Z$8)/120,2)</f>
        <v>40.92</v>
      </c>
    </row>
    <row r="20" spans="1:27" ht="12.75">
      <c r="A20" s="19">
        <v>12345604</v>
      </c>
      <c r="B20" s="18"/>
      <c r="C20" s="20" t="s">
        <v>22</v>
      </c>
      <c r="D20" s="12"/>
      <c r="E20" s="13"/>
      <c r="F20" s="11"/>
      <c r="G20" s="12"/>
      <c r="H20" s="13"/>
      <c r="I20" s="11"/>
      <c r="J20" s="12"/>
      <c r="K20" s="13"/>
      <c r="L20" s="11"/>
      <c r="M20" s="12"/>
      <c r="N20" s="13"/>
      <c r="O20" s="11"/>
      <c r="P20" s="12"/>
      <c r="Q20" s="13"/>
      <c r="R20" s="11"/>
      <c r="S20" s="12"/>
      <c r="T20" s="13"/>
      <c r="U20" s="11"/>
      <c r="V20" s="12"/>
      <c r="W20" s="13"/>
      <c r="X20" s="11"/>
      <c r="Y20" s="12"/>
      <c r="Z20" s="25"/>
      <c r="AA20" s="25"/>
    </row>
    <row r="21" spans="1:27" ht="12.75">
      <c r="A21" s="9" t="s">
        <v>27</v>
      </c>
      <c r="B21" s="18"/>
      <c r="C21" s="20"/>
      <c r="D21" s="12"/>
      <c r="E21" s="13"/>
      <c r="F21" s="11"/>
      <c r="G21" s="12"/>
      <c r="H21" s="13"/>
      <c r="I21" s="11"/>
      <c r="J21" s="12"/>
      <c r="K21" s="13"/>
      <c r="L21" s="11"/>
      <c r="M21" s="12"/>
      <c r="N21" s="13"/>
      <c r="O21" s="11"/>
      <c r="P21" s="12"/>
      <c r="Q21" s="13"/>
      <c r="R21" s="11"/>
      <c r="S21" s="12"/>
      <c r="T21" s="13"/>
      <c r="U21" s="11"/>
      <c r="V21" s="12"/>
      <c r="W21" s="13"/>
      <c r="X21" s="11"/>
      <c r="Y21" s="12"/>
      <c r="Z21" s="25"/>
      <c r="AA21" s="25"/>
    </row>
    <row r="22" spans="1:27" ht="12.75">
      <c r="A22" s="34" t="s">
        <v>19</v>
      </c>
      <c r="B22" s="35" t="s">
        <v>26</v>
      </c>
      <c r="C22" s="36">
        <v>65</v>
      </c>
      <c r="D22" s="37">
        <v>30</v>
      </c>
      <c r="E22" s="38">
        <f>ROUND(C$8*C22+D$8*D22,0)</f>
        <v>44</v>
      </c>
      <c r="F22" s="36">
        <v>50</v>
      </c>
      <c r="G22" s="37">
        <v>45</v>
      </c>
      <c r="H22" s="38">
        <f>ROUND(F$8*F22+G$8*G22,0)</f>
        <v>47</v>
      </c>
      <c r="I22" s="36">
        <v>40</v>
      </c>
      <c r="J22" s="37">
        <v>40</v>
      </c>
      <c r="K22" s="38">
        <f>ROUND(I$8*I22+J$8*J22,0)</f>
        <v>40</v>
      </c>
      <c r="L22" s="36">
        <v>15</v>
      </c>
      <c r="M22" s="37">
        <v>25</v>
      </c>
      <c r="N22" s="38">
        <f>ROUND(L$8*L22+M$8*M22,0)</f>
        <v>23</v>
      </c>
      <c r="O22" s="36">
        <v>50</v>
      </c>
      <c r="P22" s="37">
        <v>45</v>
      </c>
      <c r="Q22" s="38">
        <f>ROUND(O$8*O22+P$8*P22,0)</f>
        <v>46</v>
      </c>
      <c r="R22" s="36">
        <v>48</v>
      </c>
      <c r="S22" s="37">
        <v>40</v>
      </c>
      <c r="T22" s="38">
        <f>ROUND(R$8*R22+S$8*S22,0)</f>
        <v>43</v>
      </c>
      <c r="U22" s="36">
        <v>48</v>
      </c>
      <c r="V22" s="37">
        <v>40</v>
      </c>
      <c r="W22" s="38">
        <f>ROUND(U$8*U22+V$8*V22,0)</f>
        <v>43</v>
      </c>
      <c r="X22" s="36">
        <v>48</v>
      </c>
      <c r="Y22" s="37">
        <v>40</v>
      </c>
      <c r="Z22" s="39">
        <f>ROUND(X$8*X22+Y$8*Y22,0)</f>
        <v>43</v>
      </c>
      <c r="AA22" s="39">
        <f>ROUND((E22*$E$8+H22*$H$8+K22*$K$8+N22*$N$8+Q22*$Q$8+T22*$T$8+W22*$W$8+Z22*$Z$8)/120,2)</f>
        <v>40.25</v>
      </c>
    </row>
    <row r="23" spans="1:27" ht="12.75">
      <c r="A23" s="19">
        <v>12345604</v>
      </c>
      <c r="B23" s="18"/>
      <c r="C23" s="20" t="s">
        <v>31</v>
      </c>
      <c r="D23" s="12"/>
      <c r="E23" s="13"/>
      <c r="F23" s="11"/>
      <c r="G23" s="12"/>
      <c r="H23" s="13"/>
      <c r="I23" s="11"/>
      <c r="J23" s="12"/>
      <c r="K23" s="13"/>
      <c r="L23" s="11"/>
      <c r="M23" s="12"/>
      <c r="N23" s="13"/>
      <c r="O23" s="11"/>
      <c r="P23" s="12"/>
      <c r="Q23" s="13"/>
      <c r="R23" s="11"/>
      <c r="S23" s="12"/>
      <c r="T23" s="13"/>
      <c r="U23" s="11"/>
      <c r="V23" s="12"/>
      <c r="W23" s="13"/>
      <c r="X23" s="11"/>
      <c r="Y23" s="12"/>
      <c r="Z23" s="25"/>
      <c r="AA23" s="25"/>
    </row>
    <row r="24" spans="1:27" ht="12.75">
      <c r="A24" s="40" t="s">
        <v>27</v>
      </c>
      <c r="B24" s="41"/>
      <c r="C24" s="42"/>
      <c r="D24" s="43"/>
      <c r="E24" s="44"/>
      <c r="F24" s="45"/>
      <c r="G24" s="43"/>
      <c r="H24" s="44"/>
      <c r="I24" s="45"/>
      <c r="J24" s="43"/>
      <c r="K24" s="44"/>
      <c r="L24" s="45"/>
      <c r="M24" s="43"/>
      <c r="N24" s="44"/>
      <c r="O24" s="45"/>
      <c r="P24" s="43"/>
      <c r="Q24" s="44"/>
      <c r="R24" s="45"/>
      <c r="S24" s="43"/>
      <c r="T24" s="44"/>
      <c r="U24" s="45"/>
      <c r="V24" s="43"/>
      <c r="W24" s="44"/>
      <c r="X24" s="45"/>
      <c r="Y24" s="43"/>
      <c r="Z24" s="46"/>
      <c r="AA24" s="46"/>
    </row>
    <row r="25" spans="1:27" ht="12.75">
      <c r="A25" s="9" t="s">
        <v>19</v>
      </c>
      <c r="B25" s="18" t="s">
        <v>26</v>
      </c>
      <c r="C25" s="11">
        <v>55</v>
      </c>
      <c r="D25" s="12">
        <v>30</v>
      </c>
      <c r="E25" s="13">
        <f>ROUND(C$8*C25+D$8*D25,0)</f>
        <v>40</v>
      </c>
      <c r="F25" s="11">
        <v>50</v>
      </c>
      <c r="G25" s="12">
        <v>45</v>
      </c>
      <c r="H25" s="13">
        <f>ROUND(F$8*F25+G$8*G25,0)</f>
        <v>47</v>
      </c>
      <c r="I25" s="11">
        <v>40</v>
      </c>
      <c r="J25" s="12">
        <v>40</v>
      </c>
      <c r="K25" s="13">
        <f>ROUND(I$8*I25+J$8*J25,0)</f>
        <v>40</v>
      </c>
      <c r="L25" s="11">
        <v>15</v>
      </c>
      <c r="M25" s="12">
        <v>25</v>
      </c>
      <c r="N25" s="13">
        <f>ROUND(L$8*L25+M$8*M25,0)</f>
        <v>23</v>
      </c>
      <c r="O25" s="11">
        <v>50</v>
      </c>
      <c r="P25" s="12">
        <v>45</v>
      </c>
      <c r="Q25" s="13">
        <f>ROUND(O$8*O25+P$8*P25,0)</f>
        <v>46</v>
      </c>
      <c r="R25" s="11">
        <v>48</v>
      </c>
      <c r="S25" s="12">
        <v>40</v>
      </c>
      <c r="T25" s="13">
        <f>ROUND(R$8*R25+S$8*S25,0)</f>
        <v>43</v>
      </c>
      <c r="U25" s="11">
        <v>48</v>
      </c>
      <c r="V25" s="12">
        <v>40</v>
      </c>
      <c r="W25" s="13">
        <f>ROUND(U$8*U25+V$8*V25,0)</f>
        <v>43</v>
      </c>
      <c r="X25" s="11">
        <v>48</v>
      </c>
      <c r="Y25" s="12">
        <v>40</v>
      </c>
      <c r="Z25" s="25">
        <f>ROUND(X$8*X25+Y$8*Y25,0)</f>
        <v>43</v>
      </c>
      <c r="AA25" s="25">
        <f>ROUND((E25*$E$8+H25*$H$8+K25*$K$8+N25*$N$8+Q25*$Q$8+T25*$T$8+W25*$W$8+Z25*$Z$8)/120,2)</f>
        <v>39.58</v>
      </c>
    </row>
    <row r="26" spans="1:27" ht="12.75">
      <c r="A26" s="19">
        <v>12345604</v>
      </c>
      <c r="B26" s="18"/>
      <c r="C26" s="20" t="s">
        <v>31</v>
      </c>
      <c r="D26" s="12"/>
      <c r="E26" s="13"/>
      <c r="F26" s="11"/>
      <c r="G26" s="12"/>
      <c r="H26" s="13"/>
      <c r="I26" s="11"/>
      <c r="J26" s="12"/>
      <c r="K26" s="13"/>
      <c r="L26" s="11"/>
      <c r="M26" s="12"/>
      <c r="N26" s="13"/>
      <c r="O26" s="11"/>
      <c r="P26" s="12"/>
      <c r="Q26" s="13"/>
      <c r="R26" s="11"/>
      <c r="S26" s="12"/>
      <c r="T26" s="13"/>
      <c r="U26" s="11"/>
      <c r="V26" s="12"/>
      <c r="W26" s="13"/>
      <c r="X26" s="11"/>
      <c r="Y26" s="12"/>
      <c r="Z26" s="25"/>
      <c r="AA26" s="25"/>
    </row>
    <row r="27" spans="1:27" ht="12.75">
      <c r="A27" s="9" t="s">
        <v>27</v>
      </c>
      <c r="B27" s="18"/>
      <c r="C27" s="20"/>
      <c r="D27" s="12"/>
      <c r="E27" s="13"/>
      <c r="F27" s="11"/>
      <c r="G27" s="12"/>
      <c r="H27" s="13"/>
      <c r="I27" s="11"/>
      <c r="J27" s="12"/>
      <c r="K27" s="13"/>
      <c r="L27" s="11"/>
      <c r="M27" s="12"/>
      <c r="N27" s="13"/>
      <c r="O27" s="11"/>
      <c r="P27" s="12"/>
      <c r="Q27" s="13"/>
      <c r="R27" s="11"/>
      <c r="S27" s="12"/>
      <c r="T27" s="13"/>
      <c r="U27" s="11"/>
      <c r="V27" s="12"/>
      <c r="W27" s="13"/>
      <c r="X27" s="11"/>
      <c r="Y27" s="12"/>
      <c r="Z27" s="25"/>
      <c r="AA27" s="25"/>
    </row>
    <row r="28" spans="1:27" ht="12.75">
      <c r="A28" s="34" t="s">
        <v>19</v>
      </c>
      <c r="B28" s="35" t="s">
        <v>26</v>
      </c>
      <c r="C28" s="36">
        <v>45</v>
      </c>
      <c r="D28" s="37">
        <v>30</v>
      </c>
      <c r="E28" s="38">
        <f>ROUND(C$8*C28+D$8*D28,0)</f>
        <v>36</v>
      </c>
      <c r="F28" s="36">
        <v>50</v>
      </c>
      <c r="G28" s="37">
        <v>45</v>
      </c>
      <c r="H28" s="38">
        <f>ROUND(F$8*F28+G$8*G28,0)</f>
        <v>47</v>
      </c>
      <c r="I28" s="36">
        <v>40</v>
      </c>
      <c r="J28" s="37">
        <v>40</v>
      </c>
      <c r="K28" s="38">
        <f>ROUND(I$8*I28+J$8*J28,0)</f>
        <v>40</v>
      </c>
      <c r="L28" s="36">
        <v>15</v>
      </c>
      <c r="M28" s="37">
        <v>25</v>
      </c>
      <c r="N28" s="38">
        <f>ROUND(L$8*L28+M$8*M28,0)</f>
        <v>23</v>
      </c>
      <c r="O28" s="36">
        <v>50</v>
      </c>
      <c r="P28" s="37">
        <v>45</v>
      </c>
      <c r="Q28" s="38">
        <f>ROUND(O$8*O28+P$8*P28,0)</f>
        <v>46</v>
      </c>
      <c r="R28" s="36">
        <v>48</v>
      </c>
      <c r="S28" s="37">
        <v>40</v>
      </c>
      <c r="T28" s="38">
        <f>ROUND(R$8*R28+S$8*S28,0)</f>
        <v>43</v>
      </c>
      <c r="U28" s="36">
        <v>48</v>
      </c>
      <c r="V28" s="37">
        <v>40</v>
      </c>
      <c r="W28" s="38">
        <f>ROUND(U$8*U28+V$8*V28,0)</f>
        <v>43</v>
      </c>
      <c r="X28" s="36">
        <v>48</v>
      </c>
      <c r="Y28" s="37">
        <v>40</v>
      </c>
      <c r="Z28" s="39">
        <f>ROUND(X$8*X28+Y$8*Y28,0)</f>
        <v>43</v>
      </c>
      <c r="AA28" s="39">
        <f>ROUND((E28*$E$8+H28*$H$8+K28*$K$8+N28*$N$8+Q28*$Q$8+T28*$T$8+W28*$W$8+Z28*$Z$8)/120,2)</f>
        <v>38.92</v>
      </c>
    </row>
    <row r="29" spans="1:27" ht="12.75">
      <c r="A29" s="19">
        <v>12345604</v>
      </c>
      <c r="B29" s="18"/>
      <c r="C29" s="20" t="s">
        <v>31</v>
      </c>
      <c r="D29" s="12"/>
      <c r="E29" s="13"/>
      <c r="F29" s="11"/>
      <c r="G29" s="12"/>
      <c r="H29" s="13"/>
      <c r="I29" s="11"/>
      <c r="J29" s="12"/>
      <c r="K29" s="13"/>
      <c r="L29" s="11"/>
      <c r="M29" s="12"/>
      <c r="N29" s="13"/>
      <c r="O29" s="11"/>
      <c r="P29" s="12"/>
      <c r="Q29" s="13"/>
      <c r="R29" s="11"/>
      <c r="S29" s="12"/>
      <c r="T29" s="13"/>
      <c r="U29" s="11"/>
      <c r="V29" s="12"/>
      <c r="W29" s="13"/>
      <c r="X29" s="11"/>
      <c r="Y29" s="12"/>
      <c r="Z29" s="25"/>
      <c r="AA29" s="25"/>
    </row>
    <row r="30" spans="1:27" ht="12.75">
      <c r="A30" s="40" t="s">
        <v>27</v>
      </c>
      <c r="B30" s="41"/>
      <c r="C30" s="42"/>
      <c r="D30" s="43"/>
      <c r="E30" s="44"/>
      <c r="F30" s="45"/>
      <c r="G30" s="43"/>
      <c r="H30" s="44"/>
      <c r="I30" s="45"/>
      <c r="J30" s="43"/>
      <c r="K30" s="44"/>
      <c r="L30" s="45"/>
      <c r="M30" s="43"/>
      <c r="N30" s="44"/>
      <c r="O30" s="45"/>
      <c r="P30" s="43"/>
      <c r="Q30" s="44"/>
      <c r="R30" s="45"/>
      <c r="S30" s="43"/>
      <c r="T30" s="44"/>
      <c r="U30" s="45"/>
      <c r="V30" s="43"/>
      <c r="W30" s="44"/>
      <c r="X30" s="45"/>
      <c r="Y30" s="43"/>
      <c r="Z30" s="46"/>
      <c r="AA30" s="46"/>
    </row>
    <row r="31" spans="1:27" ht="12.75">
      <c r="A31" s="9" t="s">
        <v>19</v>
      </c>
      <c r="B31" s="18" t="s">
        <v>26</v>
      </c>
      <c r="C31" s="11">
        <v>55</v>
      </c>
      <c r="D31" s="12">
        <v>30</v>
      </c>
      <c r="E31" s="13">
        <f>ROUND(C$8*C31+D$8*D31,0)</f>
        <v>40</v>
      </c>
      <c r="F31" s="11">
        <v>50</v>
      </c>
      <c r="G31" s="12">
        <v>45</v>
      </c>
      <c r="H31" s="13">
        <f>ROUND(F$8*F31+G$8*G31,0)</f>
        <v>47</v>
      </c>
      <c r="I31" s="11">
        <v>40</v>
      </c>
      <c r="J31" s="12">
        <v>40</v>
      </c>
      <c r="K31" s="13">
        <f>ROUND(I$8*I31+J$8*J31,0)</f>
        <v>40</v>
      </c>
      <c r="L31" s="11">
        <v>15</v>
      </c>
      <c r="M31" s="12">
        <v>25</v>
      </c>
      <c r="N31" s="13">
        <f>ROUND(L$8*L31+M$8*M31,0)</f>
        <v>23</v>
      </c>
      <c r="O31" s="11">
        <v>50</v>
      </c>
      <c r="P31" s="12">
        <v>45</v>
      </c>
      <c r="Q31" s="13">
        <f>ROUND(O$8*O31+P$8*P31,0)</f>
        <v>46</v>
      </c>
      <c r="R31" s="11">
        <v>48</v>
      </c>
      <c r="S31" s="12">
        <v>40</v>
      </c>
      <c r="T31" s="13">
        <f>ROUND(R$8*R31+S$8*S31,0)</f>
        <v>43</v>
      </c>
      <c r="U31" s="11">
        <v>48</v>
      </c>
      <c r="V31" s="12">
        <v>40</v>
      </c>
      <c r="W31" s="13">
        <f>ROUND(U$8*U31+V$8*V31,0)</f>
        <v>43</v>
      </c>
      <c r="X31" s="11">
        <v>48</v>
      </c>
      <c r="Y31" s="12">
        <v>40</v>
      </c>
      <c r="Z31" s="25">
        <f>ROUND(X$8*X31+Y$8*Y31,0)</f>
        <v>43</v>
      </c>
      <c r="AA31" s="25">
        <f>ROUND((E31*$E$8+H31*$H$8+K31*$K$8+N31*$N$8+Q31*$Q$8+T31*$T$8+W31*$W$8+Z31*$Z$8)/120,2)</f>
        <v>39.58</v>
      </c>
    </row>
    <row r="32" spans="1:27" ht="12.75">
      <c r="A32" s="19">
        <v>12345604</v>
      </c>
      <c r="B32" s="18"/>
      <c r="C32" s="20" t="s">
        <v>31</v>
      </c>
      <c r="D32" s="12"/>
      <c r="E32" s="13"/>
      <c r="F32" s="11"/>
      <c r="G32" s="12"/>
      <c r="H32" s="13"/>
      <c r="I32" s="11"/>
      <c r="J32" s="12"/>
      <c r="K32" s="13"/>
      <c r="L32" s="11"/>
      <c r="M32" s="12"/>
      <c r="N32" s="13"/>
      <c r="O32" s="11"/>
      <c r="P32" s="12"/>
      <c r="Q32" s="13"/>
      <c r="R32" s="11"/>
      <c r="S32" s="12"/>
      <c r="T32" s="13"/>
      <c r="U32" s="11"/>
      <c r="V32" s="12"/>
      <c r="W32" s="13"/>
      <c r="X32" s="11"/>
      <c r="Y32" s="12"/>
      <c r="Z32" s="25"/>
      <c r="AA32" s="25"/>
    </row>
    <row r="33" spans="1:27" ht="12.75">
      <c r="A33" s="9" t="s">
        <v>27</v>
      </c>
      <c r="B33" s="18"/>
      <c r="C33" s="20"/>
      <c r="D33" s="12"/>
      <c r="E33" s="13"/>
      <c r="F33" s="11"/>
      <c r="G33" s="12"/>
      <c r="H33" s="13"/>
      <c r="I33" s="11"/>
      <c r="J33" s="12"/>
      <c r="K33" s="13"/>
      <c r="L33" s="11"/>
      <c r="M33" s="12"/>
      <c r="N33" s="13"/>
      <c r="O33" s="11"/>
      <c r="P33" s="12"/>
      <c r="Q33" s="13"/>
      <c r="R33" s="11"/>
      <c r="S33" s="12"/>
      <c r="T33" s="13"/>
      <c r="U33" s="11"/>
      <c r="V33" s="12"/>
      <c r="W33" s="13"/>
      <c r="X33" s="11"/>
      <c r="Y33" s="12"/>
      <c r="Z33" s="25"/>
      <c r="AA33" s="25"/>
    </row>
    <row r="34" spans="1:27" ht="12.75">
      <c r="A34" s="34" t="s">
        <v>19</v>
      </c>
      <c r="B34" s="35" t="s">
        <v>26</v>
      </c>
      <c r="C34" s="36">
        <v>55</v>
      </c>
      <c r="D34" s="37">
        <v>30</v>
      </c>
      <c r="E34" s="38">
        <f>ROUND(C$8*C34+D$8*D34,0)</f>
        <v>40</v>
      </c>
      <c r="F34" s="36">
        <v>50</v>
      </c>
      <c r="G34" s="37">
        <v>45</v>
      </c>
      <c r="H34" s="38">
        <f>ROUND(F$8*F34+G$8*G34,0)</f>
        <v>47</v>
      </c>
      <c r="I34" s="36">
        <v>40</v>
      </c>
      <c r="J34" s="37">
        <v>40</v>
      </c>
      <c r="K34" s="38">
        <f>ROUND(I$8*I34+J$8*J34,0)</f>
        <v>40</v>
      </c>
      <c r="L34" s="36">
        <v>15</v>
      </c>
      <c r="M34" s="37">
        <v>25</v>
      </c>
      <c r="N34" s="38">
        <f>ROUND(L$8*L34+M$8*M34,0)</f>
        <v>23</v>
      </c>
      <c r="O34" s="36">
        <v>50</v>
      </c>
      <c r="P34" s="37">
        <v>45</v>
      </c>
      <c r="Q34" s="38">
        <f>ROUND(O$8*O34+P$8*P34,0)</f>
        <v>46</v>
      </c>
      <c r="R34" s="36">
        <v>48</v>
      </c>
      <c r="S34" s="37">
        <v>40</v>
      </c>
      <c r="T34" s="38">
        <f>ROUND(R$8*R34+S$8*S34,0)</f>
        <v>43</v>
      </c>
      <c r="U34" s="36">
        <v>48</v>
      </c>
      <c r="V34" s="37">
        <v>40</v>
      </c>
      <c r="W34" s="38">
        <f>ROUND(U$8*U34+V$8*V34,0)</f>
        <v>43</v>
      </c>
      <c r="X34" s="36">
        <v>48</v>
      </c>
      <c r="Y34" s="37">
        <v>40</v>
      </c>
      <c r="Z34" s="39">
        <f>ROUND(X$8*X34+Y$8*Y34,0)</f>
        <v>43</v>
      </c>
      <c r="AA34" s="39">
        <f>ROUND((E34*$E$8+H34*$H$8+K34*$K$8+N34*$N$8+Q34*$Q$8+T34*$T$8+W34*$W$8+Z34*$Z$8)/120,2)</f>
        <v>39.58</v>
      </c>
    </row>
    <row r="35" spans="1:27" ht="12.75">
      <c r="A35" s="19">
        <v>12345604</v>
      </c>
      <c r="B35" s="18"/>
      <c r="C35" s="20" t="s">
        <v>31</v>
      </c>
      <c r="D35" s="12"/>
      <c r="E35" s="13"/>
      <c r="F35" s="11"/>
      <c r="G35" s="12"/>
      <c r="H35" s="13"/>
      <c r="I35" s="11"/>
      <c r="J35" s="12"/>
      <c r="K35" s="13"/>
      <c r="L35" s="11"/>
      <c r="M35" s="12"/>
      <c r="N35" s="13"/>
      <c r="O35" s="11"/>
      <c r="P35" s="12"/>
      <c r="Q35" s="13"/>
      <c r="R35" s="11"/>
      <c r="S35" s="12"/>
      <c r="T35" s="13"/>
      <c r="U35" s="11"/>
      <c r="V35" s="12"/>
      <c r="W35" s="13"/>
      <c r="X35" s="11"/>
      <c r="Y35" s="12"/>
      <c r="Z35" s="25"/>
      <c r="AA35" s="25"/>
    </row>
    <row r="36" spans="1:27" ht="12.75">
      <c r="A36" s="40" t="s">
        <v>27</v>
      </c>
      <c r="B36" s="41"/>
      <c r="C36" s="42"/>
      <c r="D36" s="43"/>
      <c r="E36" s="44"/>
      <c r="F36" s="45"/>
      <c r="G36" s="43"/>
      <c r="H36" s="44"/>
      <c r="I36" s="45"/>
      <c r="J36" s="43"/>
      <c r="K36" s="44"/>
      <c r="L36" s="45"/>
      <c r="M36" s="43"/>
      <c r="N36" s="44"/>
      <c r="O36" s="45"/>
      <c r="P36" s="43"/>
      <c r="Q36" s="44"/>
      <c r="R36" s="45"/>
      <c r="S36" s="43"/>
      <c r="T36" s="44"/>
      <c r="U36" s="45"/>
      <c r="V36" s="43"/>
      <c r="W36" s="44"/>
      <c r="X36" s="45"/>
      <c r="Y36" s="43"/>
      <c r="Z36" s="46"/>
      <c r="AA36" s="46"/>
    </row>
    <row r="37" spans="1:27" ht="12.75">
      <c r="A37" s="9" t="s">
        <v>19</v>
      </c>
      <c r="B37" s="18" t="s">
        <v>26</v>
      </c>
      <c r="C37" s="11">
        <v>55</v>
      </c>
      <c r="D37" s="12">
        <v>30</v>
      </c>
      <c r="E37" s="13">
        <f>ROUND(C$8*C37+D$8*D37,0)</f>
        <v>40</v>
      </c>
      <c r="F37" s="11">
        <v>50</v>
      </c>
      <c r="G37" s="12">
        <v>45</v>
      </c>
      <c r="H37" s="13">
        <f>ROUND(F$8*F37+G$8*G37,0)</f>
        <v>47</v>
      </c>
      <c r="I37" s="11">
        <v>40</v>
      </c>
      <c r="J37" s="12">
        <v>40</v>
      </c>
      <c r="K37" s="13">
        <f>ROUND(I$8*I37+J$8*J37,0)</f>
        <v>40</v>
      </c>
      <c r="L37" s="11">
        <v>15</v>
      </c>
      <c r="M37" s="12">
        <v>25</v>
      </c>
      <c r="N37" s="13">
        <f>ROUND(L$8*L37+M$8*M37,0)</f>
        <v>23</v>
      </c>
      <c r="O37" s="11">
        <v>50</v>
      </c>
      <c r="P37" s="12">
        <v>45</v>
      </c>
      <c r="Q37" s="13">
        <f>ROUND(O$8*O37+P$8*P37,0)</f>
        <v>46</v>
      </c>
      <c r="R37" s="11">
        <v>48</v>
      </c>
      <c r="S37" s="12">
        <v>40</v>
      </c>
      <c r="T37" s="13">
        <f>ROUND(R$8*R37+S$8*S37,0)</f>
        <v>43</v>
      </c>
      <c r="U37" s="11">
        <v>48</v>
      </c>
      <c r="V37" s="12">
        <v>40</v>
      </c>
      <c r="W37" s="13">
        <f>ROUND(U$8*U37+V$8*V37,0)</f>
        <v>43</v>
      </c>
      <c r="X37" s="11">
        <v>48</v>
      </c>
      <c r="Y37" s="12">
        <v>40</v>
      </c>
      <c r="Z37" s="25">
        <f>ROUND(X$8*X37+Y$8*Y37,0)</f>
        <v>43</v>
      </c>
      <c r="AA37" s="25">
        <f>ROUND((E37*$E$8+H37*$H$8+K37*$K$8+N37*$N$8+Q37*$Q$8+T37*$T$8+W37*$W$8+Z37*$Z$8)/120,2)</f>
        <v>39.58</v>
      </c>
    </row>
    <row r="38" spans="1:27" ht="12.75">
      <c r="A38" s="19">
        <v>12345604</v>
      </c>
      <c r="B38" s="18"/>
      <c r="C38" s="20" t="s">
        <v>31</v>
      </c>
      <c r="D38" s="12"/>
      <c r="E38" s="13"/>
      <c r="F38" s="11"/>
      <c r="G38" s="12"/>
      <c r="H38" s="13"/>
      <c r="I38" s="11"/>
      <c r="J38" s="12"/>
      <c r="K38" s="13"/>
      <c r="L38" s="11"/>
      <c r="M38" s="12"/>
      <c r="N38" s="13"/>
      <c r="O38" s="11"/>
      <c r="P38" s="12"/>
      <c r="Q38" s="13"/>
      <c r="R38" s="11"/>
      <c r="S38" s="12"/>
      <c r="T38" s="13"/>
      <c r="U38" s="11"/>
      <c r="V38" s="12"/>
      <c r="W38" s="13"/>
      <c r="X38" s="11"/>
      <c r="Y38" s="12"/>
      <c r="Z38" s="25"/>
      <c r="AA38" s="25"/>
    </row>
    <row r="39" spans="1:27" ht="12.75">
      <c r="A39" s="9" t="s">
        <v>27</v>
      </c>
      <c r="B39" s="18"/>
      <c r="C39" s="20"/>
      <c r="D39" s="12"/>
      <c r="E39" s="13"/>
      <c r="F39" s="11"/>
      <c r="G39" s="12"/>
      <c r="H39" s="13"/>
      <c r="I39" s="11"/>
      <c r="J39" s="12"/>
      <c r="K39" s="13"/>
      <c r="L39" s="11"/>
      <c r="M39" s="12"/>
      <c r="N39" s="13"/>
      <c r="O39" s="11"/>
      <c r="P39" s="12"/>
      <c r="Q39" s="13"/>
      <c r="R39" s="11"/>
      <c r="S39" s="12"/>
      <c r="T39" s="13"/>
      <c r="U39" s="11"/>
      <c r="V39" s="12"/>
      <c r="W39" s="13"/>
      <c r="X39" s="11"/>
      <c r="Y39" s="12"/>
      <c r="Z39" s="25"/>
      <c r="AA39" s="25"/>
    </row>
    <row r="40" spans="1:27" ht="12.75">
      <c r="A40" s="34" t="s">
        <v>19</v>
      </c>
      <c r="B40" s="35" t="s">
        <v>26</v>
      </c>
      <c r="C40" s="36">
        <v>55</v>
      </c>
      <c r="D40" s="37">
        <v>30</v>
      </c>
      <c r="E40" s="38">
        <f>ROUND(C$8*C40+D$8*D40,0)</f>
        <v>40</v>
      </c>
      <c r="F40" s="36">
        <v>50</v>
      </c>
      <c r="G40" s="37">
        <v>45</v>
      </c>
      <c r="H40" s="38">
        <f>ROUND(F$8*F40+G$8*G40,0)</f>
        <v>47</v>
      </c>
      <c r="I40" s="36">
        <v>40</v>
      </c>
      <c r="J40" s="37">
        <v>40</v>
      </c>
      <c r="K40" s="38">
        <f>ROUND(I$8*I40+J$8*J40,0)</f>
        <v>40</v>
      </c>
      <c r="L40" s="36">
        <v>15</v>
      </c>
      <c r="M40" s="37">
        <v>25</v>
      </c>
      <c r="N40" s="38">
        <f>ROUND(L$8*L40+M$8*M40,0)</f>
        <v>23</v>
      </c>
      <c r="O40" s="36">
        <v>50</v>
      </c>
      <c r="P40" s="37">
        <v>45</v>
      </c>
      <c r="Q40" s="38">
        <f>ROUND(O$8*O40+P$8*P40,0)</f>
        <v>46</v>
      </c>
      <c r="R40" s="36">
        <v>48</v>
      </c>
      <c r="S40" s="37">
        <v>40</v>
      </c>
      <c r="T40" s="38">
        <f>ROUND(R$8*R40+S$8*S40,0)</f>
        <v>43</v>
      </c>
      <c r="U40" s="36">
        <v>48</v>
      </c>
      <c r="V40" s="37">
        <v>40</v>
      </c>
      <c r="W40" s="38">
        <f>ROUND(U$8*U40+V$8*V40,0)</f>
        <v>43</v>
      </c>
      <c r="X40" s="36">
        <v>48</v>
      </c>
      <c r="Y40" s="37">
        <v>40</v>
      </c>
      <c r="Z40" s="39">
        <f>ROUND(X$8*X40+Y$8*Y40,0)</f>
        <v>43</v>
      </c>
      <c r="AA40" s="39">
        <f>ROUND((E40*$E$8+H40*$H$8+K40*$K$8+N40*$N$8+Q40*$Q$8+T40*$T$8+W40*$W$8+Z40*$Z$8)/120,2)</f>
        <v>39.58</v>
      </c>
    </row>
    <row r="41" spans="1:27" ht="12.75">
      <c r="A41" s="19">
        <v>12345604</v>
      </c>
      <c r="B41" s="18"/>
      <c r="C41" s="20" t="s">
        <v>31</v>
      </c>
      <c r="D41" s="12"/>
      <c r="E41" s="13"/>
      <c r="F41" s="11"/>
      <c r="G41" s="12"/>
      <c r="H41" s="13"/>
      <c r="I41" s="11"/>
      <c r="J41" s="12"/>
      <c r="K41" s="13"/>
      <c r="L41" s="11"/>
      <c r="M41" s="12"/>
      <c r="N41" s="13"/>
      <c r="O41" s="11"/>
      <c r="P41" s="12"/>
      <c r="Q41" s="13"/>
      <c r="R41" s="11"/>
      <c r="S41" s="12"/>
      <c r="T41" s="13"/>
      <c r="U41" s="11"/>
      <c r="V41" s="12"/>
      <c r="W41" s="13"/>
      <c r="X41" s="11"/>
      <c r="Y41" s="12"/>
      <c r="Z41" s="25"/>
      <c r="AA41" s="25"/>
    </row>
    <row r="42" spans="1:27" ht="12.75">
      <c r="A42" s="40" t="s">
        <v>27</v>
      </c>
      <c r="B42" s="41"/>
      <c r="C42" s="42"/>
      <c r="D42" s="43"/>
      <c r="E42" s="44"/>
      <c r="F42" s="45"/>
      <c r="G42" s="43"/>
      <c r="H42" s="44"/>
      <c r="I42" s="45"/>
      <c r="J42" s="43"/>
      <c r="K42" s="44"/>
      <c r="L42" s="45"/>
      <c r="M42" s="43"/>
      <c r="N42" s="44"/>
      <c r="O42" s="45"/>
      <c r="P42" s="43"/>
      <c r="Q42" s="44"/>
      <c r="R42" s="45"/>
      <c r="S42" s="43"/>
      <c r="T42" s="44"/>
      <c r="U42" s="45"/>
      <c r="V42" s="43"/>
      <c r="W42" s="44"/>
      <c r="X42" s="45"/>
      <c r="Y42" s="43"/>
      <c r="Z42" s="46"/>
      <c r="AA42" s="46"/>
    </row>
    <row r="43" spans="1:27" ht="12.75">
      <c r="A43" s="9" t="s">
        <v>19</v>
      </c>
      <c r="B43" s="18" t="s">
        <v>26</v>
      </c>
      <c r="C43" s="11">
        <v>55</v>
      </c>
      <c r="D43" s="12">
        <v>30</v>
      </c>
      <c r="E43" s="13">
        <f>ROUND(C$8*C43+D$8*D43,0)</f>
        <v>40</v>
      </c>
      <c r="F43" s="11">
        <v>50</v>
      </c>
      <c r="G43" s="12">
        <v>45</v>
      </c>
      <c r="H43" s="13">
        <f>ROUND(F$8*F43+G$8*G43,0)</f>
        <v>47</v>
      </c>
      <c r="I43" s="11">
        <v>40</v>
      </c>
      <c r="J43" s="12">
        <v>40</v>
      </c>
      <c r="K43" s="13">
        <f>ROUND(I$8*I43+J$8*J43,0)</f>
        <v>40</v>
      </c>
      <c r="L43" s="11">
        <v>15</v>
      </c>
      <c r="M43" s="12">
        <v>25</v>
      </c>
      <c r="N43" s="13">
        <f>ROUND(L$8*L43+M$8*M43,0)</f>
        <v>23</v>
      </c>
      <c r="O43" s="11">
        <v>50</v>
      </c>
      <c r="P43" s="12">
        <v>45</v>
      </c>
      <c r="Q43" s="13">
        <f>ROUND(O$8*O43+P$8*P43,0)</f>
        <v>46</v>
      </c>
      <c r="R43" s="11">
        <v>48</v>
      </c>
      <c r="S43" s="12">
        <v>40</v>
      </c>
      <c r="T43" s="13">
        <f>ROUND(R$8*R43+S$8*S43,0)</f>
        <v>43</v>
      </c>
      <c r="U43" s="11">
        <v>48</v>
      </c>
      <c r="V43" s="12">
        <v>40</v>
      </c>
      <c r="W43" s="13">
        <f>ROUND(U$8*U43+V$8*V43,0)</f>
        <v>43</v>
      </c>
      <c r="X43" s="11">
        <v>48</v>
      </c>
      <c r="Y43" s="12">
        <v>40</v>
      </c>
      <c r="Z43" s="25">
        <f>ROUND(X$8*X43+Y$8*Y43,0)</f>
        <v>43</v>
      </c>
      <c r="AA43" s="25">
        <f>ROUND((E43*$E$8+H43*$H$8+K43*$K$8+N43*$N$8+Q43*$Q$8+T43*$T$8+W43*$W$8+Z43*$Z$8)/120,2)</f>
        <v>39.58</v>
      </c>
    </row>
    <row r="44" spans="1:27" ht="12.75">
      <c r="A44" s="19">
        <v>12345604</v>
      </c>
      <c r="B44" s="18"/>
      <c r="C44" s="20" t="s">
        <v>31</v>
      </c>
      <c r="D44" s="12"/>
      <c r="E44" s="13"/>
      <c r="F44" s="11"/>
      <c r="G44" s="12"/>
      <c r="H44" s="13"/>
      <c r="I44" s="11"/>
      <c r="J44" s="12"/>
      <c r="K44" s="13"/>
      <c r="L44" s="11"/>
      <c r="M44" s="12"/>
      <c r="N44" s="13"/>
      <c r="O44" s="11"/>
      <c r="P44" s="12"/>
      <c r="Q44" s="13"/>
      <c r="R44" s="11"/>
      <c r="S44" s="12"/>
      <c r="T44" s="13"/>
      <c r="U44" s="11"/>
      <c r="V44" s="12"/>
      <c r="W44" s="13"/>
      <c r="X44" s="11"/>
      <c r="Y44" s="12"/>
      <c r="Z44" s="25"/>
      <c r="AA44" s="25"/>
    </row>
    <row r="45" spans="1:27" ht="12.75">
      <c r="A45" s="9" t="s">
        <v>27</v>
      </c>
      <c r="B45" s="18"/>
      <c r="C45" s="20"/>
      <c r="D45" s="12"/>
      <c r="E45" s="13"/>
      <c r="F45" s="11"/>
      <c r="G45" s="12"/>
      <c r="H45" s="13"/>
      <c r="I45" s="11"/>
      <c r="J45" s="12"/>
      <c r="K45" s="13"/>
      <c r="L45" s="11"/>
      <c r="M45" s="12"/>
      <c r="N45" s="13"/>
      <c r="O45" s="11"/>
      <c r="P45" s="12"/>
      <c r="Q45" s="13"/>
      <c r="R45" s="11"/>
      <c r="S45" s="12"/>
      <c r="T45" s="13"/>
      <c r="U45" s="11"/>
      <c r="V45" s="12"/>
      <c r="W45" s="13"/>
      <c r="X45" s="11"/>
      <c r="Y45" s="12"/>
      <c r="Z45" s="25"/>
      <c r="AA45" s="25"/>
    </row>
    <row r="46" spans="1:27" ht="12.75">
      <c r="A46" s="34" t="s">
        <v>19</v>
      </c>
      <c r="B46" s="35" t="s">
        <v>26</v>
      </c>
      <c r="C46" s="36">
        <v>55</v>
      </c>
      <c r="D46" s="37">
        <v>30</v>
      </c>
      <c r="E46" s="38">
        <f>ROUND(C$8*C46+D$8*D46,0)</f>
        <v>40</v>
      </c>
      <c r="F46" s="36">
        <v>50</v>
      </c>
      <c r="G46" s="37">
        <v>45</v>
      </c>
      <c r="H46" s="38">
        <f>ROUND(F$8*F46+G$8*G46,0)</f>
        <v>47</v>
      </c>
      <c r="I46" s="36">
        <v>40</v>
      </c>
      <c r="J46" s="37">
        <v>40</v>
      </c>
      <c r="K46" s="38">
        <f>ROUND(I$8*I46+J$8*J46,0)</f>
        <v>40</v>
      </c>
      <c r="L46" s="36">
        <v>15</v>
      </c>
      <c r="M46" s="37">
        <v>25</v>
      </c>
      <c r="N46" s="38">
        <f>ROUND(L$8*L46+M$8*M46,0)</f>
        <v>23</v>
      </c>
      <c r="O46" s="36">
        <v>50</v>
      </c>
      <c r="P46" s="37">
        <v>45</v>
      </c>
      <c r="Q46" s="38">
        <f>ROUND(O$8*O46+P$8*P46,0)</f>
        <v>46</v>
      </c>
      <c r="R46" s="36">
        <v>48</v>
      </c>
      <c r="S46" s="37">
        <v>40</v>
      </c>
      <c r="T46" s="38">
        <f>ROUND(R$8*R46+S$8*S46,0)</f>
        <v>43</v>
      </c>
      <c r="U46" s="36">
        <v>48</v>
      </c>
      <c r="V46" s="37">
        <v>40</v>
      </c>
      <c r="W46" s="38">
        <f>ROUND(U$8*U46+V$8*V46,0)</f>
        <v>43</v>
      </c>
      <c r="X46" s="36">
        <v>48</v>
      </c>
      <c r="Y46" s="37">
        <v>40</v>
      </c>
      <c r="Z46" s="39">
        <f>ROUND(X$8*X46+Y$8*Y46,0)</f>
        <v>43</v>
      </c>
      <c r="AA46" s="39">
        <f>ROUND((E46*$E$8+H46*$H$8+K46*$K$8+N46*$N$8+Q46*$Q$8+T46*$T$8+W46*$W$8+Z46*$Z$8)/120,2)</f>
        <v>39.58</v>
      </c>
    </row>
    <row r="47" spans="1:27" ht="12.75">
      <c r="A47" s="19">
        <v>12345604</v>
      </c>
      <c r="B47" s="18"/>
      <c r="C47" s="20" t="s">
        <v>31</v>
      </c>
      <c r="D47" s="12"/>
      <c r="E47" s="13"/>
      <c r="F47" s="11"/>
      <c r="G47" s="12"/>
      <c r="H47" s="13"/>
      <c r="I47" s="11"/>
      <c r="J47" s="12"/>
      <c r="K47" s="13"/>
      <c r="L47" s="11"/>
      <c r="M47" s="12"/>
      <c r="N47" s="13"/>
      <c r="O47" s="11"/>
      <c r="P47" s="12"/>
      <c r="Q47" s="13"/>
      <c r="R47" s="11"/>
      <c r="S47" s="12"/>
      <c r="T47" s="13"/>
      <c r="U47" s="11"/>
      <c r="V47" s="12"/>
      <c r="W47" s="13"/>
      <c r="X47" s="11"/>
      <c r="Y47" s="12"/>
      <c r="Z47" s="25"/>
      <c r="AA47" s="25"/>
    </row>
    <row r="48" spans="1:27" ht="12.75">
      <c r="A48" s="40" t="s">
        <v>27</v>
      </c>
      <c r="B48" s="41"/>
      <c r="C48" s="42"/>
      <c r="D48" s="43"/>
      <c r="E48" s="44"/>
      <c r="F48" s="45"/>
      <c r="G48" s="43"/>
      <c r="H48" s="44"/>
      <c r="I48" s="45"/>
      <c r="J48" s="43"/>
      <c r="K48" s="44"/>
      <c r="L48" s="45"/>
      <c r="M48" s="43"/>
      <c r="N48" s="44"/>
      <c r="O48" s="45"/>
      <c r="P48" s="43"/>
      <c r="Q48" s="44"/>
      <c r="R48" s="45"/>
      <c r="S48" s="43"/>
      <c r="T48" s="44"/>
      <c r="U48" s="45"/>
      <c r="V48" s="43"/>
      <c r="W48" s="44"/>
      <c r="X48" s="45"/>
      <c r="Y48" s="43"/>
      <c r="Z48" s="46"/>
      <c r="AA48" s="46"/>
    </row>
    <row r="49" spans="1:27" ht="12.75">
      <c r="A49" s="9" t="s">
        <v>19</v>
      </c>
      <c r="B49" s="18" t="s">
        <v>26</v>
      </c>
      <c r="C49" s="11">
        <v>55</v>
      </c>
      <c r="D49" s="12">
        <v>30</v>
      </c>
      <c r="E49" s="13">
        <f>ROUND(C$8*C49+D$8*D49,0)</f>
        <v>40</v>
      </c>
      <c r="F49" s="11">
        <v>50</v>
      </c>
      <c r="G49" s="12">
        <v>45</v>
      </c>
      <c r="H49" s="13">
        <f>ROUND(F$8*F49+G$8*G49,0)</f>
        <v>47</v>
      </c>
      <c r="I49" s="11">
        <v>40</v>
      </c>
      <c r="J49" s="12">
        <v>40</v>
      </c>
      <c r="K49" s="13">
        <f>ROUND(I$8*I49+J$8*J49,0)</f>
        <v>40</v>
      </c>
      <c r="L49" s="11">
        <v>15</v>
      </c>
      <c r="M49" s="12">
        <v>25</v>
      </c>
      <c r="N49" s="13">
        <f>ROUND(L$8*L49+M$8*M49,0)</f>
        <v>23</v>
      </c>
      <c r="O49" s="11">
        <v>50</v>
      </c>
      <c r="P49" s="12">
        <v>45</v>
      </c>
      <c r="Q49" s="13">
        <f>ROUND(O$8*O49+P$8*P49,0)</f>
        <v>46</v>
      </c>
      <c r="R49" s="11">
        <v>48</v>
      </c>
      <c r="S49" s="12">
        <v>40</v>
      </c>
      <c r="T49" s="13">
        <f>ROUND(R$8*R49+S$8*S49,0)</f>
        <v>43</v>
      </c>
      <c r="U49" s="11">
        <v>48</v>
      </c>
      <c r="V49" s="12">
        <v>40</v>
      </c>
      <c r="W49" s="13">
        <f>ROUND(U$8*U49+V$8*V49,0)</f>
        <v>43</v>
      </c>
      <c r="X49" s="11">
        <v>48</v>
      </c>
      <c r="Y49" s="12">
        <v>40</v>
      </c>
      <c r="Z49" s="25">
        <f>ROUND(X$8*X49+Y$8*Y49,0)</f>
        <v>43</v>
      </c>
      <c r="AA49" s="25">
        <f>ROUND((E49*$E$8+H49*$H$8+K49*$K$8+N49*$N$8+Q49*$Q$8+T49*$T$8+W49*$W$8+Z49*$Z$8)/120,2)</f>
        <v>39.58</v>
      </c>
    </row>
    <row r="50" spans="1:27" ht="12.75">
      <c r="A50" s="19">
        <v>12345604</v>
      </c>
      <c r="B50" s="18"/>
      <c r="C50" s="20" t="s">
        <v>31</v>
      </c>
      <c r="D50" s="12"/>
      <c r="E50" s="13"/>
      <c r="F50" s="11"/>
      <c r="G50" s="12"/>
      <c r="H50" s="13"/>
      <c r="I50" s="11"/>
      <c r="J50" s="12"/>
      <c r="K50" s="13"/>
      <c r="L50" s="11"/>
      <c r="M50" s="12"/>
      <c r="N50" s="13"/>
      <c r="O50" s="11"/>
      <c r="P50" s="12"/>
      <c r="Q50" s="13"/>
      <c r="R50" s="11"/>
      <c r="S50" s="12"/>
      <c r="T50" s="13"/>
      <c r="U50" s="11"/>
      <c r="V50" s="12"/>
      <c r="W50" s="13"/>
      <c r="X50" s="11"/>
      <c r="Y50" s="12"/>
      <c r="Z50" s="25"/>
      <c r="AA50" s="25"/>
    </row>
    <row r="51" spans="1:27" ht="12.75">
      <c r="A51" s="9" t="s">
        <v>27</v>
      </c>
      <c r="B51" s="18"/>
      <c r="C51" s="20"/>
      <c r="D51" s="12"/>
      <c r="E51" s="13"/>
      <c r="F51" s="11"/>
      <c r="G51" s="12"/>
      <c r="H51" s="13"/>
      <c r="I51" s="11"/>
      <c r="J51" s="12"/>
      <c r="K51" s="13"/>
      <c r="L51" s="11"/>
      <c r="M51" s="12"/>
      <c r="N51" s="13"/>
      <c r="O51" s="11"/>
      <c r="P51" s="12"/>
      <c r="Q51" s="13"/>
      <c r="R51" s="11"/>
      <c r="S51" s="12"/>
      <c r="T51" s="13"/>
      <c r="U51" s="11"/>
      <c r="V51" s="12"/>
      <c r="W51" s="13"/>
      <c r="X51" s="11"/>
      <c r="Y51" s="12"/>
      <c r="Z51" s="25"/>
      <c r="AA51" s="25"/>
    </row>
    <row r="52" spans="1:27" ht="12.75">
      <c r="A52" s="34" t="s">
        <v>19</v>
      </c>
      <c r="B52" s="35" t="s">
        <v>26</v>
      </c>
      <c r="C52" s="36">
        <v>55</v>
      </c>
      <c r="D52" s="37">
        <v>30</v>
      </c>
      <c r="E52" s="38">
        <f>ROUND(C$8*C52+D$8*D52,0)</f>
        <v>40</v>
      </c>
      <c r="F52" s="36">
        <v>50</v>
      </c>
      <c r="G52" s="37">
        <v>45</v>
      </c>
      <c r="H52" s="38">
        <f>ROUND(F$8*F52+G$8*G52,0)</f>
        <v>47</v>
      </c>
      <c r="I52" s="36">
        <v>40</v>
      </c>
      <c r="J52" s="37">
        <v>40</v>
      </c>
      <c r="K52" s="38">
        <f>ROUND(I$8*I52+J$8*J52,0)</f>
        <v>40</v>
      </c>
      <c r="L52" s="36">
        <v>15</v>
      </c>
      <c r="M52" s="37">
        <v>25</v>
      </c>
      <c r="N52" s="38">
        <f>ROUND(L$8*L52+M$8*M52,0)</f>
        <v>23</v>
      </c>
      <c r="O52" s="36">
        <v>50</v>
      </c>
      <c r="P52" s="37">
        <v>45</v>
      </c>
      <c r="Q52" s="38">
        <f>ROUND(O$8*O52+P$8*P52,0)</f>
        <v>46</v>
      </c>
      <c r="R52" s="36">
        <v>48</v>
      </c>
      <c r="S52" s="37">
        <v>40</v>
      </c>
      <c r="T52" s="38">
        <f>ROUND(R$8*R52+S$8*S52,0)</f>
        <v>43</v>
      </c>
      <c r="U52" s="36">
        <v>48</v>
      </c>
      <c r="V52" s="37">
        <v>40</v>
      </c>
      <c r="W52" s="38">
        <f>ROUND(U$8*U52+V$8*V52,0)</f>
        <v>43</v>
      </c>
      <c r="X52" s="36">
        <v>48</v>
      </c>
      <c r="Y52" s="37">
        <v>40</v>
      </c>
      <c r="Z52" s="39">
        <f>ROUND(X$8*X52+Y$8*Y52,0)</f>
        <v>43</v>
      </c>
      <c r="AA52" s="39">
        <f>ROUND((E52*$E$8+H52*$H$8+K52*$K$8+N52*$N$8+Q52*$Q$8+T52*$T$8+W52*$W$8+Z52*$Z$8)/120,2)</f>
        <v>39.58</v>
      </c>
    </row>
    <row r="53" spans="1:27" ht="12.75">
      <c r="A53" s="19">
        <v>12345604</v>
      </c>
      <c r="B53" s="18"/>
      <c r="C53" s="20" t="s">
        <v>31</v>
      </c>
      <c r="D53" s="12"/>
      <c r="E53" s="13"/>
      <c r="F53" s="11"/>
      <c r="G53" s="12"/>
      <c r="H53" s="13"/>
      <c r="I53" s="11"/>
      <c r="J53" s="12"/>
      <c r="K53" s="13"/>
      <c r="L53" s="11"/>
      <c r="M53" s="12"/>
      <c r="N53" s="13"/>
      <c r="O53" s="11"/>
      <c r="P53" s="12"/>
      <c r="Q53" s="13"/>
      <c r="R53" s="11"/>
      <c r="S53" s="12"/>
      <c r="T53" s="13"/>
      <c r="U53" s="11"/>
      <c r="V53" s="12"/>
      <c r="W53" s="13"/>
      <c r="X53" s="11"/>
      <c r="Y53" s="12"/>
      <c r="Z53" s="25"/>
      <c r="AA53" s="25"/>
    </row>
    <row r="54" spans="1:27" ht="12.75">
      <c r="A54" s="40" t="s">
        <v>27</v>
      </c>
      <c r="B54" s="41"/>
      <c r="C54" s="42"/>
      <c r="D54" s="43"/>
      <c r="E54" s="44"/>
      <c r="F54" s="45"/>
      <c r="G54" s="43"/>
      <c r="H54" s="44"/>
      <c r="I54" s="45"/>
      <c r="J54" s="43"/>
      <c r="K54" s="44"/>
      <c r="L54" s="45"/>
      <c r="M54" s="43"/>
      <c r="N54" s="44"/>
      <c r="O54" s="45"/>
      <c r="P54" s="43"/>
      <c r="Q54" s="44"/>
      <c r="R54" s="45"/>
      <c r="S54" s="43"/>
      <c r="T54" s="44"/>
      <c r="U54" s="45"/>
      <c r="V54" s="43"/>
      <c r="W54" s="44"/>
      <c r="X54" s="45"/>
      <c r="Y54" s="43"/>
      <c r="Z54" s="46"/>
      <c r="AA54" s="46"/>
    </row>
    <row r="55" spans="1:27" ht="12.75">
      <c r="A55" s="9" t="s">
        <v>19</v>
      </c>
      <c r="B55" s="18" t="s">
        <v>26</v>
      </c>
      <c r="C55" s="11">
        <v>55</v>
      </c>
      <c r="D55" s="12">
        <v>30</v>
      </c>
      <c r="E55" s="13">
        <f>ROUND(C$8*C55+D$8*D55,0)</f>
        <v>40</v>
      </c>
      <c r="F55" s="11">
        <v>50</v>
      </c>
      <c r="G55" s="12">
        <v>45</v>
      </c>
      <c r="H55" s="13">
        <f>ROUND(F$8*F55+G$8*G55,0)</f>
        <v>47</v>
      </c>
      <c r="I55" s="11">
        <v>40</v>
      </c>
      <c r="J55" s="12">
        <v>40</v>
      </c>
      <c r="K55" s="13">
        <f>ROUND(I$8*I55+J$8*J55,0)</f>
        <v>40</v>
      </c>
      <c r="L55" s="11">
        <v>15</v>
      </c>
      <c r="M55" s="12">
        <v>25</v>
      </c>
      <c r="N55" s="13">
        <f>ROUND(L$8*L55+M$8*M55,0)</f>
        <v>23</v>
      </c>
      <c r="O55" s="11">
        <v>50</v>
      </c>
      <c r="P55" s="12">
        <v>45</v>
      </c>
      <c r="Q55" s="13">
        <f>ROUND(O$8*O55+P$8*P55,0)</f>
        <v>46</v>
      </c>
      <c r="R55" s="11">
        <v>48</v>
      </c>
      <c r="S55" s="12">
        <v>40</v>
      </c>
      <c r="T55" s="13">
        <f>ROUND(R$8*R55+S$8*S55,0)</f>
        <v>43</v>
      </c>
      <c r="U55" s="11">
        <v>48</v>
      </c>
      <c r="V55" s="12">
        <v>40</v>
      </c>
      <c r="W55" s="13">
        <f>ROUND(U$8*U55+V$8*V55,0)</f>
        <v>43</v>
      </c>
      <c r="X55" s="11">
        <v>48</v>
      </c>
      <c r="Y55" s="12">
        <v>40</v>
      </c>
      <c r="Z55" s="25">
        <f>ROUND(X$8*X55+Y$8*Y55,0)</f>
        <v>43</v>
      </c>
      <c r="AA55" s="25">
        <f>ROUND((E55*$E$8+H55*$H$8+K55*$K$8+N55*$N$8+Q55*$Q$8+T55*$T$8+W55*$W$8+Z55*$Z$8)/120,2)</f>
        <v>39.58</v>
      </c>
    </row>
    <row r="56" spans="1:27" ht="12.75">
      <c r="A56" s="19">
        <v>12345604</v>
      </c>
      <c r="B56" s="18"/>
      <c r="C56" s="20" t="s">
        <v>31</v>
      </c>
      <c r="D56" s="12"/>
      <c r="E56" s="13"/>
      <c r="F56" s="11"/>
      <c r="G56" s="12"/>
      <c r="H56" s="13"/>
      <c r="I56" s="11"/>
      <c r="J56" s="12"/>
      <c r="K56" s="13"/>
      <c r="L56" s="11"/>
      <c r="M56" s="12"/>
      <c r="N56" s="13"/>
      <c r="O56" s="11"/>
      <c r="P56" s="12"/>
      <c r="Q56" s="13"/>
      <c r="R56" s="11"/>
      <c r="S56" s="12"/>
      <c r="T56" s="13"/>
      <c r="U56" s="11"/>
      <c r="V56" s="12"/>
      <c r="W56" s="13"/>
      <c r="X56" s="11"/>
      <c r="Y56" s="12"/>
      <c r="Z56" s="25"/>
      <c r="AA56" s="25"/>
    </row>
    <row r="57" spans="1:27" ht="13.5" thickBot="1">
      <c r="A57" s="14" t="s">
        <v>27</v>
      </c>
      <c r="B57" s="21"/>
      <c r="C57" s="22"/>
      <c r="D57" s="16"/>
      <c r="E57" s="17"/>
      <c r="F57" s="15"/>
      <c r="G57" s="16"/>
      <c r="H57" s="17"/>
      <c r="I57" s="15"/>
      <c r="J57" s="16"/>
      <c r="K57" s="17"/>
      <c r="L57" s="15"/>
      <c r="M57" s="16"/>
      <c r="N57" s="17"/>
      <c r="O57" s="15"/>
      <c r="P57" s="16"/>
      <c r="Q57" s="17"/>
      <c r="R57" s="15"/>
      <c r="S57" s="16"/>
      <c r="T57" s="17"/>
      <c r="U57" s="15"/>
      <c r="V57" s="16"/>
      <c r="W57" s="17"/>
      <c r="X57" s="15"/>
      <c r="Y57" s="16"/>
      <c r="Z57" s="26"/>
      <c r="AA57" s="26"/>
    </row>
    <row r="58" spans="1:27" ht="12.7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.75">
      <c r="A59" s="6"/>
      <c r="B59" s="27" t="s">
        <v>23</v>
      </c>
      <c r="C59" s="23">
        <f>ROUND(AVERAGE(C10:C57),1)</f>
        <v>60</v>
      </c>
      <c r="D59" s="23">
        <f aca="true" t="shared" si="0" ref="D59:Z59">ROUND(AVERAGE(D10:D57),1)</f>
        <v>30</v>
      </c>
      <c r="E59" s="23">
        <f t="shared" si="0"/>
        <v>42</v>
      </c>
      <c r="F59" s="23">
        <f t="shared" si="0"/>
        <v>50</v>
      </c>
      <c r="G59" s="23">
        <f t="shared" si="0"/>
        <v>45</v>
      </c>
      <c r="H59" s="23">
        <f t="shared" si="0"/>
        <v>47</v>
      </c>
      <c r="I59" s="23">
        <f t="shared" si="0"/>
        <v>40</v>
      </c>
      <c r="J59" s="23">
        <f t="shared" si="0"/>
        <v>40</v>
      </c>
      <c r="K59" s="23">
        <f t="shared" si="0"/>
        <v>40</v>
      </c>
      <c r="L59" s="23">
        <f t="shared" si="0"/>
        <v>15</v>
      </c>
      <c r="M59" s="23">
        <f t="shared" si="0"/>
        <v>25</v>
      </c>
      <c r="N59" s="23">
        <f t="shared" si="0"/>
        <v>23</v>
      </c>
      <c r="O59" s="23">
        <f t="shared" si="0"/>
        <v>50</v>
      </c>
      <c r="P59" s="23">
        <f t="shared" si="0"/>
        <v>45</v>
      </c>
      <c r="Q59" s="23">
        <f t="shared" si="0"/>
        <v>46</v>
      </c>
      <c r="R59" s="23">
        <f t="shared" si="0"/>
        <v>48</v>
      </c>
      <c r="S59" s="23">
        <f t="shared" si="0"/>
        <v>40</v>
      </c>
      <c r="T59" s="23">
        <f t="shared" si="0"/>
        <v>43</v>
      </c>
      <c r="U59" s="23">
        <f t="shared" si="0"/>
        <v>48</v>
      </c>
      <c r="V59" s="23">
        <f t="shared" si="0"/>
        <v>40</v>
      </c>
      <c r="W59" s="23">
        <f t="shared" si="0"/>
        <v>43</v>
      </c>
      <c r="X59" s="23">
        <f t="shared" si="0"/>
        <v>48</v>
      </c>
      <c r="Y59" s="23">
        <f t="shared" si="0"/>
        <v>40</v>
      </c>
      <c r="Z59" s="23">
        <f t="shared" si="0"/>
        <v>43</v>
      </c>
      <c r="AA59" s="5">
        <f>ROUND(AVERAGE(AA10:AA57),2)</f>
        <v>39.91</v>
      </c>
    </row>
    <row r="60" spans="1:27" ht="12.75">
      <c r="A60" s="6"/>
      <c r="B60" s="27" t="s">
        <v>24</v>
      </c>
      <c r="C60" s="23">
        <f>ROUND(STDEV(C10:C57),1)</f>
        <v>11.5</v>
      </c>
      <c r="D60" s="23">
        <f aca="true" t="shared" si="1" ref="D60:Z60">ROUND(STDEV(D10:D57),1)</f>
        <v>0</v>
      </c>
      <c r="E60" s="23">
        <f t="shared" si="1"/>
        <v>4.6</v>
      </c>
      <c r="F60" s="23">
        <f t="shared" si="1"/>
        <v>0</v>
      </c>
      <c r="G60" s="23">
        <f t="shared" si="1"/>
        <v>0</v>
      </c>
      <c r="H60" s="23">
        <f t="shared" si="1"/>
        <v>0</v>
      </c>
      <c r="I60" s="23">
        <f t="shared" si="1"/>
        <v>0</v>
      </c>
      <c r="J60" s="23">
        <f t="shared" si="1"/>
        <v>0</v>
      </c>
      <c r="K60" s="23">
        <f t="shared" si="1"/>
        <v>0</v>
      </c>
      <c r="L60" s="23">
        <f t="shared" si="1"/>
        <v>0</v>
      </c>
      <c r="M60" s="23">
        <f t="shared" si="1"/>
        <v>0</v>
      </c>
      <c r="N60" s="23">
        <f t="shared" si="1"/>
        <v>0</v>
      </c>
      <c r="O60" s="23">
        <f t="shared" si="1"/>
        <v>0</v>
      </c>
      <c r="P60" s="23">
        <f t="shared" si="1"/>
        <v>0</v>
      </c>
      <c r="Q60" s="23">
        <f t="shared" si="1"/>
        <v>0</v>
      </c>
      <c r="R60" s="23">
        <f t="shared" si="1"/>
        <v>0</v>
      </c>
      <c r="S60" s="23">
        <f t="shared" si="1"/>
        <v>0</v>
      </c>
      <c r="T60" s="23">
        <f t="shared" si="1"/>
        <v>0</v>
      </c>
      <c r="U60" s="23">
        <f t="shared" si="1"/>
        <v>0</v>
      </c>
      <c r="V60" s="23">
        <f t="shared" si="1"/>
        <v>0</v>
      </c>
      <c r="W60" s="23">
        <f t="shared" si="1"/>
        <v>0</v>
      </c>
      <c r="X60" s="23">
        <f t="shared" si="1"/>
        <v>0</v>
      </c>
      <c r="Y60" s="23">
        <f t="shared" si="1"/>
        <v>0</v>
      </c>
      <c r="Z60" s="23">
        <f t="shared" si="1"/>
        <v>0</v>
      </c>
      <c r="AA60" s="5">
        <f>ROUND(STDEV(AA10:AA57),2)</f>
        <v>0.77</v>
      </c>
    </row>
  </sheetData>
  <mergeCells count="8">
    <mergeCell ref="O7:Q7"/>
    <mergeCell ref="R7:T7"/>
    <mergeCell ref="U7:W7"/>
    <mergeCell ref="X7:Z7"/>
    <mergeCell ref="C7:E7"/>
    <mergeCell ref="F7:H7"/>
    <mergeCell ref="I7:K7"/>
    <mergeCell ref="L7:N7"/>
  </mergeCells>
  <conditionalFormatting sqref="C10:AA57">
    <cfRule type="cellIs" priority="1" dxfId="0" operator="lessThan" stopIfTrue="1">
      <formula>40</formula>
    </cfRule>
  </conditionalFormatting>
  <printOptions/>
  <pageMargins left="0.3937007874015748" right="0.3937007874015748" top="0.3937007874015748" bottom="1.3779527559055118" header="0.5118110236220472" footer="0.3937007874015748"/>
  <pageSetup horizontalDpi="120" verticalDpi="120" orientation="landscape" paperSize="9" r:id="rId1"/>
  <headerFooter alignWithMargins="0">
    <oddHeader>&amp;RPrinted on: &amp;D at &amp;T</oddHeader>
    <oddFooter xml:space="preserve">&amp;LChairperson:&amp;CExternal Examiner(s):&amp;RDate: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EIS</dc:creator>
  <cp:keywords/>
  <dc:description/>
  <cp:lastModifiedBy>AFCY12</cp:lastModifiedBy>
  <cp:lastPrinted>2004-02-13T12:35:43Z</cp:lastPrinted>
  <dcterms:created xsi:type="dcterms:W3CDTF">2004-02-06T11:09:32Z</dcterms:created>
  <dcterms:modified xsi:type="dcterms:W3CDTF">2004-10-13T09:54:59Z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683808992</vt:i4>
  </property>
  <property fmtid="{D5CDD505-2E9C-101B-9397-08002B2CF9AE}" pid="3" name="_EmailSubject">
    <vt:lpwstr>Documents for web site</vt:lpwstr>
  </property>
  <property fmtid="{D5CDD505-2E9C-101B-9397-08002B2CF9AE}" pid="4" name="_AuthorEmail">
    <vt:lpwstr>p.hanna@ulster.ac.uk</vt:lpwstr>
  </property>
  <property fmtid="{D5CDD505-2E9C-101B-9397-08002B2CF9AE}" pid="5" name="_AuthorEmailDisplayName">
    <vt:lpwstr>Dr Paul Hanna</vt:lpwstr>
  </property>
</Properties>
</file>